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aldatov\Desktop\Пруд\"/>
    </mc:Choice>
  </mc:AlternateContent>
  <bookViews>
    <workbookView minimized="1" xWindow="0" yWindow="0" windowWidth="13370" windowHeight="11990"/>
  </bookViews>
  <sheets>
    <sheet name="Лист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D35" i="3"/>
  <c r="D34" i="3"/>
  <c r="D31" i="3"/>
  <c r="D29" i="3"/>
  <c r="D28" i="3"/>
  <c r="D27" i="3"/>
  <c r="D26" i="3"/>
  <c r="D25" i="3"/>
  <c r="D24" i="3"/>
  <c r="D22" i="3"/>
  <c r="D20" i="3"/>
  <c r="D19" i="3"/>
  <c r="D15" i="3" s="1"/>
  <c r="D16" i="3"/>
  <c r="D17" i="3" s="1"/>
  <c r="D6" i="3"/>
  <c r="D7" i="3" s="1"/>
  <c r="D11" i="3"/>
  <c r="D9" i="3"/>
</calcChain>
</file>

<file path=xl/sharedStrings.xml><?xml version="1.0" encoding="utf-8"?>
<sst xmlns="http://schemas.openxmlformats.org/spreadsheetml/2006/main" count="94" uniqueCount="57">
  <si>
    <t>N</t>
  </si>
  <si>
    <t>5436+10%</t>
  </si>
  <si>
    <t xml:space="preserve">    </t>
  </si>
  <si>
    <t>Измер.</t>
  </si>
  <si>
    <t>Примечание</t>
  </si>
  <si>
    <t>Снятие верхнего слоя почвы (толщиной 50-70 см)</t>
  </si>
  <si>
    <t>Пруд-отстойник</t>
  </si>
  <si>
    <t>Подъездная дорога</t>
  </si>
  <si>
    <t>кв.м</t>
  </si>
  <si>
    <t>куб.м</t>
  </si>
  <si>
    <t>ш</t>
  </si>
  <si>
    <t>т</t>
  </si>
  <si>
    <t>кг</t>
  </si>
  <si>
    <t>толщина30см</t>
  </si>
  <si>
    <t>L=0.4м</t>
  </si>
  <si>
    <t>L=1м</t>
  </si>
  <si>
    <t>L=3.7м</t>
  </si>
  <si>
    <t>толщина 20 см</t>
  </si>
  <si>
    <r>
      <t>300 гр/м</t>
    </r>
    <r>
      <rPr>
        <vertAlign val="superscript"/>
        <sz val="10"/>
        <color theme="1"/>
        <rFont val="Sanet"/>
        <family val="2"/>
      </rPr>
      <t>2</t>
    </r>
  </si>
  <si>
    <r>
      <t>уплотненный до 1.8-2.0 гр/см</t>
    </r>
    <r>
      <rPr>
        <vertAlign val="superscript"/>
        <sz val="10"/>
        <color theme="1"/>
        <rFont val="Sanet"/>
        <family val="2"/>
      </rPr>
      <t>3</t>
    </r>
    <r>
      <rPr>
        <sz val="10"/>
        <color theme="1"/>
        <rFont val="Sanet"/>
        <family val="2"/>
      </rPr>
      <t xml:space="preserve">- </t>
    </r>
  </si>
  <si>
    <t>Устройство железобетонных колодцев</t>
  </si>
  <si>
    <t>Уголок 63X63X5</t>
  </si>
  <si>
    <r>
      <t xml:space="preserve">Арматура </t>
    </r>
    <r>
      <rPr>
        <sz val="10"/>
        <color theme="1"/>
        <rFont val="Arial"/>
        <family val="2"/>
        <charset val="204"/>
      </rPr>
      <t>д=18 A-III</t>
    </r>
  </si>
  <si>
    <r>
      <t>Бетон</t>
    </r>
    <r>
      <rPr>
        <sz val="10"/>
        <color theme="1"/>
        <rFont val="Arial"/>
        <family val="2"/>
        <charset val="204"/>
      </rPr>
      <t>B20; W6</t>
    </r>
  </si>
  <si>
    <t>Размещение металлической лестницы</t>
  </si>
  <si>
    <t>Уголок 50X50X5</t>
  </si>
  <si>
    <r>
      <t xml:space="preserve">арматура </t>
    </r>
    <r>
      <rPr>
        <sz val="10"/>
        <color theme="1"/>
        <rFont val="Arial"/>
        <family val="2"/>
        <charset val="204"/>
      </rPr>
      <t>d=18 A-I</t>
    </r>
  </si>
  <si>
    <t>Устройство покрытия щебнем  (20-40) на подъездной дороге</t>
  </si>
  <si>
    <r>
      <rPr>
        <sz val="12"/>
        <rFont val="Sanet"/>
        <family val="2"/>
      </rPr>
      <t>Насос шлама</t>
    </r>
    <r>
      <rPr>
        <sz val="12"/>
        <rFont val="Sylfaen"/>
        <family val="1"/>
        <charset val="204"/>
      </rPr>
      <t xml:space="preserve"> Flygt BS 2670 8kW</t>
    </r>
  </si>
  <si>
    <r>
      <rPr>
        <sz val="12"/>
        <rFont val="Sanet"/>
        <family val="2"/>
      </rPr>
      <t>Насос шлама</t>
    </r>
    <r>
      <rPr>
        <sz val="12"/>
        <rFont val="Sylfaen"/>
        <family val="1"/>
        <charset val="204"/>
      </rPr>
      <t>Flygt BS 5100 15kW</t>
    </r>
  </si>
  <si>
    <t>ка</t>
  </si>
  <si>
    <t xml:space="preserve">Гайка М16 </t>
  </si>
  <si>
    <t>БолтМ16х100მმ  ГОСТ 7798-70</t>
  </si>
  <si>
    <r>
      <rPr>
        <sz val="12"/>
        <rFont val="Sanet"/>
        <family val="2"/>
      </rPr>
      <t xml:space="preserve">Засов </t>
    </r>
    <r>
      <rPr>
        <sz val="12"/>
        <rFont val="Sylfaen"/>
        <family val="1"/>
        <charset val="204"/>
      </rPr>
      <t xml:space="preserve">Ø 100მმ </t>
    </r>
    <r>
      <rPr>
        <sz val="12"/>
        <rFont val="Sanet"/>
        <family val="2"/>
      </rPr>
      <t>Р</t>
    </r>
    <r>
      <rPr>
        <vertAlign val="subscript"/>
        <sz val="12"/>
        <rFont val="Sanet"/>
        <family val="2"/>
      </rPr>
      <t>pir.</t>
    </r>
    <r>
      <rPr>
        <sz val="12"/>
        <rFont val="Sanet"/>
        <family val="2"/>
      </rPr>
      <t>10 атм.</t>
    </r>
  </si>
  <si>
    <r>
      <t>Полиэтиленовая труба Ø250</t>
    </r>
    <r>
      <rPr>
        <sz val="11"/>
        <color theme="1"/>
        <rFont val="Arial"/>
        <family val="2"/>
        <charset val="204"/>
      </rPr>
      <t xml:space="preserve"> (SDR 17)</t>
    </r>
  </si>
  <si>
    <r>
      <t xml:space="preserve">Полиэтиленовая труба </t>
    </r>
    <r>
      <rPr>
        <sz val="11"/>
        <color theme="1"/>
        <rFont val="Arial"/>
        <family val="2"/>
        <charset val="204"/>
      </rPr>
      <t>Ø</t>
    </r>
    <r>
      <rPr>
        <sz val="11"/>
        <color theme="1"/>
        <rFont val="Sanet"/>
        <family val="2"/>
      </rPr>
      <t xml:space="preserve">110X11 </t>
    </r>
    <r>
      <rPr>
        <sz val="11"/>
        <color theme="1"/>
        <rFont val="Arial"/>
        <family val="2"/>
        <charset val="204"/>
      </rPr>
      <t>(SDR 11)</t>
    </r>
  </si>
  <si>
    <t>БетонB15; W6</t>
  </si>
  <si>
    <r>
      <t xml:space="preserve">Арматура </t>
    </r>
    <r>
      <rPr>
        <sz val="10"/>
        <color theme="1"/>
        <rFont val="Arial"/>
        <family val="2"/>
        <charset val="204"/>
      </rPr>
      <t>d=10 A-I</t>
    </r>
  </si>
  <si>
    <t>Устройство вода носящего канала</t>
  </si>
  <si>
    <r>
      <rPr>
        <sz val="12"/>
        <rFont val="Sanet"/>
        <family val="2"/>
      </rPr>
      <t>Фланцевая втулка 110X12</t>
    </r>
    <r>
      <rPr>
        <sz val="12"/>
        <rFont val="Sylfaen"/>
        <family val="1"/>
        <charset val="204"/>
      </rPr>
      <t xml:space="preserve">  SDR11</t>
    </r>
  </si>
  <si>
    <t>Устройство экрана из глины против фильтрации,толщиной 55 см (два слоя - 15+40см)</t>
  </si>
  <si>
    <t>Обработка грунта III категории в выемке</t>
  </si>
  <si>
    <t>Устройство защитной постели геомембраны, два слоя геотекстиля</t>
  </si>
  <si>
    <t xml:space="preserve">Устройство защитного слоя крупнозернистого щебеня (50-150мм) на краю отстойника </t>
  </si>
  <si>
    <t>Заполнение анкированой геомембраны уплотненным слоем песка-гравия</t>
  </si>
  <si>
    <t>Устройство краев и бортов отстойника</t>
  </si>
  <si>
    <t>Название работы</t>
  </si>
  <si>
    <t>Перечень основных работ для устройства пруда-отстойника</t>
  </si>
  <si>
    <t>Значен.</t>
  </si>
  <si>
    <t>Устройство уплотненного слоя песка-гравия на бортике отстойника, толщиной 30 см</t>
  </si>
  <si>
    <t>Металлический лист 5мм толщиной</t>
  </si>
  <si>
    <t>Устройство экрана геомембраны против фильтрации, толщиной 1.5 мм</t>
  </si>
  <si>
    <r>
      <t>8 с половиной фланцевая втулька fol.20 Р</t>
    </r>
    <r>
      <rPr>
        <vertAlign val="subscript"/>
        <sz val="12"/>
        <rFont val="Sanet"/>
        <family val="2"/>
      </rPr>
      <t>pir.</t>
    </r>
    <r>
      <rPr>
        <sz val="12"/>
        <rFont val="Sanet"/>
        <family val="2"/>
      </rPr>
      <t>10 атм.</t>
    </r>
  </si>
  <si>
    <t>клапан, деревяная доска толщиной 40мм</t>
  </si>
  <si>
    <t>пр.м</t>
  </si>
  <si>
    <t>Двутаровая балк N16</t>
  </si>
  <si>
    <t>Смесь песка-гравия, толщиной 30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</si>
</sst>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anet"/>
      <family val="2"/>
    </font>
    <font>
      <b/>
      <sz val="11"/>
      <color theme="1"/>
      <name val="Sanet"/>
      <family val="2"/>
    </font>
    <font>
      <sz val="10"/>
      <color theme="1"/>
      <name val="Sanet"/>
      <family val="2"/>
    </font>
    <font>
      <sz val="11"/>
      <name val="Sanet"/>
      <family val="2"/>
    </font>
    <font>
      <vertAlign val="superscript"/>
      <sz val="10"/>
      <color theme="1"/>
      <name val="Sanet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Sanet"/>
      <family val="2"/>
    </font>
    <font>
      <sz val="12"/>
      <name val="Sylfaen"/>
      <family val="1"/>
      <charset val="204"/>
    </font>
    <font>
      <sz val="12"/>
      <name val="Sanet"/>
      <family val="2"/>
    </font>
    <font>
      <vertAlign val="subscript"/>
      <sz val="12"/>
      <name val="Sanet"/>
      <family val="2"/>
    </font>
    <font>
      <sz val="12"/>
      <name val="Sylfaen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8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workbookViewId="0">
      <selection activeCell="B29" sqref="B29"/>
    </sheetView>
  </sheetViews>
  <sheetFormatPr defaultRowHeight="14.5" x14ac:dyDescent="0.35"/>
  <cols>
    <col min="2" max="2" width="68.81640625" bestFit="1" customWidth="1"/>
    <col min="4" max="4" width="10" bestFit="1" customWidth="1"/>
    <col min="5" max="5" width="19.26953125" customWidth="1"/>
  </cols>
  <sheetData>
    <row r="2" spans="1:7" ht="15.5" x14ac:dyDescent="0.35">
      <c r="B2" s="16" t="s">
        <v>47</v>
      </c>
    </row>
    <row r="3" spans="1:7" ht="15" thickBot="1" x14ac:dyDescent="0.4"/>
    <row r="4" spans="1:7" ht="32.25" customHeight="1" x14ac:dyDescent="0.35">
      <c r="A4" s="3" t="s">
        <v>0</v>
      </c>
      <c r="B4" s="4" t="s">
        <v>46</v>
      </c>
      <c r="C4" s="4" t="s">
        <v>3</v>
      </c>
      <c r="D4" s="4" t="s">
        <v>48</v>
      </c>
      <c r="E4" s="5" t="s">
        <v>4</v>
      </c>
    </row>
    <row r="5" spans="1:7" ht="21" customHeight="1" thickBot="1" x14ac:dyDescent="0.4">
      <c r="A5" s="17">
        <v>1</v>
      </c>
      <c r="B5" s="18">
        <v>2</v>
      </c>
      <c r="C5" s="18">
        <v>3</v>
      </c>
      <c r="D5" s="18">
        <v>4</v>
      </c>
      <c r="E5" s="19">
        <v>5</v>
      </c>
    </row>
    <row r="6" spans="1:7" x14ac:dyDescent="0.35">
      <c r="A6" s="40">
        <v>1</v>
      </c>
      <c r="B6" s="41" t="s">
        <v>5</v>
      </c>
      <c r="C6" s="10" t="s">
        <v>8</v>
      </c>
      <c r="D6" s="20">
        <f>D8+D10</f>
        <v>17560</v>
      </c>
      <c r="E6" s="44"/>
    </row>
    <row r="7" spans="1:7" x14ac:dyDescent="0.35">
      <c r="A7" s="39"/>
      <c r="B7" s="42"/>
      <c r="C7" s="11" t="s">
        <v>9</v>
      </c>
      <c r="D7" s="2">
        <f>D6*0.6</f>
        <v>10536</v>
      </c>
      <c r="E7" s="45"/>
    </row>
    <row r="8" spans="1:7" x14ac:dyDescent="0.35">
      <c r="A8" s="39"/>
      <c r="B8" s="43" t="s">
        <v>6</v>
      </c>
      <c r="C8" s="12" t="s">
        <v>8</v>
      </c>
      <c r="D8" s="2">
        <v>16950</v>
      </c>
      <c r="E8" s="45"/>
    </row>
    <row r="9" spans="1:7" x14ac:dyDescent="0.35">
      <c r="A9" s="39"/>
      <c r="B9" s="43"/>
      <c r="C9" s="12" t="s">
        <v>9</v>
      </c>
      <c r="D9" s="2">
        <f>D8*0.6</f>
        <v>10170</v>
      </c>
      <c r="E9" s="45"/>
    </row>
    <row r="10" spans="1:7" x14ac:dyDescent="0.35">
      <c r="A10" s="39"/>
      <c r="B10" s="43" t="s">
        <v>7</v>
      </c>
      <c r="C10" s="12" t="s">
        <v>8</v>
      </c>
      <c r="D10" s="2">
        <v>610</v>
      </c>
      <c r="E10" s="45"/>
    </row>
    <row r="11" spans="1:7" x14ac:dyDescent="0.35">
      <c r="A11" s="39"/>
      <c r="B11" s="43"/>
      <c r="C11" s="12" t="s">
        <v>9</v>
      </c>
      <c r="D11" s="2">
        <f>D10*0.6</f>
        <v>366</v>
      </c>
      <c r="E11" s="45"/>
    </row>
    <row r="12" spans="1:7" ht="15" customHeight="1" x14ac:dyDescent="0.35">
      <c r="A12" s="9">
        <v>2</v>
      </c>
      <c r="B12" s="6" t="s">
        <v>41</v>
      </c>
      <c r="C12" s="11" t="s">
        <v>9</v>
      </c>
      <c r="D12" s="2">
        <v>20505</v>
      </c>
      <c r="E12" s="1"/>
      <c r="G12" t="s">
        <v>2</v>
      </c>
    </row>
    <row r="13" spans="1:7" x14ac:dyDescent="0.35">
      <c r="A13" s="9">
        <v>3</v>
      </c>
      <c r="B13" s="7" t="s">
        <v>45</v>
      </c>
      <c r="C13" s="11" t="s">
        <v>9</v>
      </c>
      <c r="D13" s="2">
        <v>20505</v>
      </c>
      <c r="E13" s="1"/>
    </row>
    <row r="14" spans="1:7" x14ac:dyDescent="0.35">
      <c r="A14" s="39">
        <v>4</v>
      </c>
      <c r="B14" s="35" t="s">
        <v>40</v>
      </c>
      <c r="C14" s="11" t="s">
        <v>8</v>
      </c>
      <c r="D14" s="2">
        <v>12355</v>
      </c>
      <c r="E14" s="36" t="s">
        <v>19</v>
      </c>
    </row>
    <row r="15" spans="1:7" x14ac:dyDescent="0.35">
      <c r="A15" s="39"/>
      <c r="B15" s="35"/>
      <c r="C15" s="11" t="s">
        <v>9</v>
      </c>
      <c r="D15" s="2">
        <f>D14*0.55-D19</f>
        <v>6261.2500000000009</v>
      </c>
      <c r="E15" s="36"/>
    </row>
    <row r="16" spans="1:7" x14ac:dyDescent="0.35">
      <c r="A16" s="9">
        <v>5</v>
      </c>
      <c r="B16" s="7" t="s">
        <v>51</v>
      </c>
      <c r="C16" s="11" t="s">
        <v>8</v>
      </c>
      <c r="D16" s="2">
        <f>(62.2*72.2+270*3.5)*1.1</f>
        <v>5979.4240000000009</v>
      </c>
      <c r="E16" s="8" t="s">
        <v>1</v>
      </c>
    </row>
    <row r="17" spans="1:5" x14ac:dyDescent="0.35">
      <c r="A17" s="9">
        <v>6</v>
      </c>
      <c r="B17" s="7" t="s">
        <v>42</v>
      </c>
      <c r="C17" s="11" t="s">
        <v>8</v>
      </c>
      <c r="D17" s="2">
        <f>D16</f>
        <v>5979.4240000000009</v>
      </c>
      <c r="E17" s="8" t="s">
        <v>18</v>
      </c>
    </row>
    <row r="18" spans="1:5" x14ac:dyDescent="0.35">
      <c r="A18" s="39">
        <v>7</v>
      </c>
      <c r="B18" s="35" t="s">
        <v>43</v>
      </c>
      <c r="C18" s="11" t="s">
        <v>8</v>
      </c>
      <c r="D18" s="2">
        <v>2670</v>
      </c>
      <c r="E18" s="36" t="s">
        <v>17</v>
      </c>
    </row>
    <row r="19" spans="1:5" x14ac:dyDescent="0.35">
      <c r="A19" s="39"/>
      <c r="B19" s="35"/>
      <c r="C19" s="11" t="s">
        <v>9</v>
      </c>
      <c r="D19" s="2">
        <f>D18*0.2</f>
        <v>534</v>
      </c>
      <c r="E19" s="36"/>
    </row>
    <row r="20" spans="1:5" ht="25" x14ac:dyDescent="0.35">
      <c r="A20" s="9">
        <v>8</v>
      </c>
      <c r="B20" s="7" t="s">
        <v>44</v>
      </c>
      <c r="C20" s="11" t="s">
        <v>9</v>
      </c>
      <c r="D20" s="2">
        <f>1*0.5*280.8</f>
        <v>140.4</v>
      </c>
      <c r="E20" s="8"/>
    </row>
    <row r="21" spans="1:5" x14ac:dyDescent="0.35">
      <c r="A21" s="37">
        <v>9</v>
      </c>
      <c r="B21" s="35" t="s">
        <v>49</v>
      </c>
      <c r="C21" s="14" t="s">
        <v>8</v>
      </c>
      <c r="D21" s="2">
        <v>2477</v>
      </c>
      <c r="E21" s="36"/>
    </row>
    <row r="22" spans="1:5" x14ac:dyDescent="0.35">
      <c r="A22" s="38"/>
      <c r="B22" s="35"/>
      <c r="C22" s="11" t="s">
        <v>9</v>
      </c>
      <c r="D22" s="2">
        <f>D21*0.3</f>
        <v>743.1</v>
      </c>
      <c r="E22" s="36"/>
    </row>
    <row r="23" spans="1:5" x14ac:dyDescent="0.35">
      <c r="A23" s="27">
        <v>10</v>
      </c>
      <c r="B23" s="7" t="s">
        <v>20</v>
      </c>
      <c r="C23" s="11" t="s">
        <v>10</v>
      </c>
      <c r="D23" s="2">
        <v>2</v>
      </c>
      <c r="E23" s="8"/>
    </row>
    <row r="24" spans="1:5" x14ac:dyDescent="0.35">
      <c r="A24" s="28"/>
      <c r="B24" s="15" t="s">
        <v>21</v>
      </c>
      <c r="C24" s="11" t="s">
        <v>54</v>
      </c>
      <c r="D24" s="2">
        <f>6*D23</f>
        <v>12</v>
      </c>
      <c r="E24" s="8"/>
    </row>
    <row r="25" spans="1:5" x14ac:dyDescent="0.35">
      <c r="A25" s="28"/>
      <c r="B25" s="15" t="s">
        <v>50</v>
      </c>
      <c r="C25" s="11" t="s">
        <v>8</v>
      </c>
      <c r="D25" s="2">
        <f>2.1*1.25*D23</f>
        <v>5.25</v>
      </c>
      <c r="E25" s="8"/>
    </row>
    <row r="26" spans="1:5" x14ac:dyDescent="0.35">
      <c r="A26" s="28"/>
      <c r="B26" s="15" t="s">
        <v>22</v>
      </c>
      <c r="C26" s="11" t="s">
        <v>11</v>
      </c>
      <c r="D26" s="13">
        <f>0.2*D23</f>
        <v>0.4</v>
      </c>
      <c r="E26" s="8"/>
    </row>
    <row r="27" spans="1:5" x14ac:dyDescent="0.35">
      <c r="A27" s="28"/>
      <c r="B27" s="15" t="s">
        <v>23</v>
      </c>
      <c r="C27" s="11" t="s">
        <v>9</v>
      </c>
      <c r="D27" s="2">
        <f>4*D23</f>
        <v>8</v>
      </c>
      <c r="E27" s="8"/>
    </row>
    <row r="28" spans="1:5" x14ac:dyDescent="0.35">
      <c r="A28" s="28"/>
      <c r="B28" s="15" t="s">
        <v>55</v>
      </c>
      <c r="C28" s="11" t="s">
        <v>54</v>
      </c>
      <c r="D28" s="2">
        <f>3*D23</f>
        <v>6</v>
      </c>
      <c r="E28" s="8"/>
    </row>
    <row r="29" spans="1:5" x14ac:dyDescent="0.35">
      <c r="A29" s="29"/>
      <c r="B29" s="15" t="s">
        <v>56</v>
      </c>
      <c r="C29" s="11" t="s">
        <v>9</v>
      </c>
      <c r="D29" s="2">
        <f>3.7*4.2*0.3*D23</f>
        <v>9.3239999999999998</v>
      </c>
      <c r="E29" s="8"/>
    </row>
    <row r="30" spans="1:5" x14ac:dyDescent="0.35">
      <c r="A30" s="27">
        <v>11</v>
      </c>
      <c r="B30" s="7" t="s">
        <v>24</v>
      </c>
      <c r="C30" s="11" t="s">
        <v>10</v>
      </c>
      <c r="D30" s="2">
        <v>2</v>
      </c>
      <c r="E30" s="21" t="s">
        <v>16</v>
      </c>
    </row>
    <row r="31" spans="1:5" x14ac:dyDescent="0.35">
      <c r="A31" s="28"/>
      <c r="B31" s="15" t="s">
        <v>25</v>
      </c>
      <c r="C31" s="11" t="s">
        <v>54</v>
      </c>
      <c r="D31" s="2">
        <f>3.7*2*D30</f>
        <v>14.8</v>
      </c>
      <c r="E31" s="21"/>
    </row>
    <row r="32" spans="1:5" x14ac:dyDescent="0.35">
      <c r="A32" s="29"/>
      <c r="B32" s="15" t="s">
        <v>26</v>
      </c>
      <c r="C32" s="11" t="s">
        <v>11</v>
      </c>
      <c r="D32" s="13">
        <v>0.2</v>
      </c>
      <c r="E32" s="21"/>
    </row>
    <row r="33" spans="1:5" x14ac:dyDescent="0.35">
      <c r="A33" s="27">
        <v>12</v>
      </c>
      <c r="B33" s="7" t="s">
        <v>38</v>
      </c>
      <c r="C33" s="11" t="s">
        <v>10</v>
      </c>
      <c r="D33" s="2">
        <v>5</v>
      </c>
      <c r="E33" s="21"/>
    </row>
    <row r="34" spans="1:5" x14ac:dyDescent="0.35">
      <c r="A34" s="28"/>
      <c r="B34" s="15" t="s">
        <v>21</v>
      </c>
      <c r="C34" s="11" t="s">
        <v>54</v>
      </c>
      <c r="D34" s="2">
        <f>2*D33</f>
        <v>10</v>
      </c>
      <c r="E34" s="21" t="s">
        <v>15</v>
      </c>
    </row>
    <row r="35" spans="1:5" x14ac:dyDescent="0.35">
      <c r="A35" s="28"/>
      <c r="B35" s="15" t="s">
        <v>53</v>
      </c>
      <c r="C35" s="11" t="s">
        <v>8</v>
      </c>
      <c r="D35" s="13">
        <f>0.6*0.6</f>
        <v>0.36</v>
      </c>
      <c r="E35" s="21"/>
    </row>
    <row r="36" spans="1:5" x14ac:dyDescent="0.35">
      <c r="A36" s="28"/>
      <c r="B36" s="15" t="s">
        <v>37</v>
      </c>
      <c r="C36" s="11" t="s">
        <v>12</v>
      </c>
      <c r="D36" s="2">
        <v>50</v>
      </c>
      <c r="E36" s="21" t="s">
        <v>14</v>
      </c>
    </row>
    <row r="37" spans="1:5" x14ac:dyDescent="0.35">
      <c r="A37" s="29"/>
      <c r="B37" s="26" t="s">
        <v>36</v>
      </c>
      <c r="C37" s="11" t="s">
        <v>9</v>
      </c>
      <c r="D37" s="2">
        <v>1</v>
      </c>
      <c r="E37" s="8"/>
    </row>
    <row r="38" spans="1:5" x14ac:dyDescent="0.35">
      <c r="A38" s="9">
        <v>13</v>
      </c>
      <c r="B38" s="7" t="s">
        <v>35</v>
      </c>
      <c r="C38" s="11" t="s">
        <v>54</v>
      </c>
      <c r="D38" s="2">
        <v>1300</v>
      </c>
      <c r="E38" s="8"/>
    </row>
    <row r="39" spans="1:5" x14ac:dyDescent="0.35">
      <c r="A39" s="9">
        <v>14</v>
      </c>
      <c r="B39" s="7" t="s">
        <v>34</v>
      </c>
      <c r="C39" s="11" t="s">
        <v>54</v>
      </c>
      <c r="D39" s="2">
        <v>60</v>
      </c>
      <c r="E39" s="8"/>
    </row>
    <row r="40" spans="1:5" ht="18" x14ac:dyDescent="0.35">
      <c r="A40" s="9">
        <v>15</v>
      </c>
      <c r="B40" s="25" t="s">
        <v>33</v>
      </c>
      <c r="C40" s="11" t="s">
        <v>10</v>
      </c>
      <c r="D40" s="2">
        <v>8</v>
      </c>
      <c r="E40" s="8"/>
    </row>
    <row r="41" spans="1:5" ht="16" x14ac:dyDescent="0.35">
      <c r="A41" s="9">
        <v>16</v>
      </c>
      <c r="B41" s="25" t="s">
        <v>39</v>
      </c>
      <c r="C41" s="11" t="s">
        <v>10</v>
      </c>
      <c r="D41" s="2">
        <v>14</v>
      </c>
      <c r="E41" s="8"/>
    </row>
    <row r="42" spans="1:5" ht="17.5" x14ac:dyDescent="0.35">
      <c r="A42" s="9">
        <v>17</v>
      </c>
      <c r="B42" s="24" t="s">
        <v>52</v>
      </c>
      <c r="C42" s="11" t="s">
        <v>10</v>
      </c>
      <c r="D42" s="2">
        <v>14</v>
      </c>
      <c r="E42" s="8"/>
    </row>
    <row r="43" spans="1:5" x14ac:dyDescent="0.35">
      <c r="A43" s="9">
        <v>18</v>
      </c>
      <c r="B43" s="24" t="s">
        <v>32</v>
      </c>
      <c r="C43" s="11" t="s">
        <v>12</v>
      </c>
      <c r="D43" s="2">
        <v>20</v>
      </c>
      <c r="E43" s="8"/>
    </row>
    <row r="44" spans="1:5" x14ac:dyDescent="0.35">
      <c r="A44" s="9">
        <v>19</v>
      </c>
      <c r="B44" s="24" t="s">
        <v>31</v>
      </c>
      <c r="C44" s="11" t="s">
        <v>30</v>
      </c>
      <c r="D44" s="2">
        <v>10</v>
      </c>
      <c r="E44" s="8"/>
    </row>
    <row r="45" spans="1:5" ht="16" x14ac:dyDescent="0.35">
      <c r="A45" s="9">
        <v>20</v>
      </c>
      <c r="B45" s="25" t="s">
        <v>29</v>
      </c>
      <c r="C45" s="11" t="s">
        <v>10</v>
      </c>
      <c r="D45" s="2">
        <v>1</v>
      </c>
      <c r="E45" s="8"/>
    </row>
    <row r="46" spans="1:5" ht="16" x14ac:dyDescent="0.35">
      <c r="A46" s="9">
        <v>21</v>
      </c>
      <c r="B46" s="25" t="s">
        <v>28</v>
      </c>
      <c r="C46" s="11" t="s">
        <v>10</v>
      </c>
      <c r="D46" s="2">
        <v>1</v>
      </c>
      <c r="E46" s="8"/>
    </row>
    <row r="47" spans="1:5" x14ac:dyDescent="0.35">
      <c r="A47" s="27">
        <v>22</v>
      </c>
      <c r="B47" s="30" t="s">
        <v>27</v>
      </c>
      <c r="C47" s="11" t="s">
        <v>8</v>
      </c>
      <c r="D47" s="2">
        <v>610</v>
      </c>
      <c r="E47" s="32" t="s">
        <v>13</v>
      </c>
    </row>
    <row r="48" spans="1:5" ht="18" customHeight="1" thickBot="1" x14ac:dyDescent="0.4">
      <c r="A48" s="34"/>
      <c r="B48" s="31"/>
      <c r="C48" s="22" t="s">
        <v>9</v>
      </c>
      <c r="D48" s="23">
        <f>D47*0.3</f>
        <v>183</v>
      </c>
      <c r="E48" s="33"/>
    </row>
  </sheetData>
  <mergeCells count="20">
    <mergeCell ref="A6:A11"/>
    <mergeCell ref="B14:B15"/>
    <mergeCell ref="E14:E15"/>
    <mergeCell ref="A14:A15"/>
    <mergeCell ref="B6:B7"/>
    <mergeCell ref="B8:B9"/>
    <mergeCell ref="B10:B11"/>
    <mergeCell ref="E6:E11"/>
    <mergeCell ref="B18:B19"/>
    <mergeCell ref="E18:E19"/>
    <mergeCell ref="B21:B22"/>
    <mergeCell ref="E21:E22"/>
    <mergeCell ref="A21:A22"/>
    <mergeCell ref="A18:A19"/>
    <mergeCell ref="A23:A29"/>
    <mergeCell ref="A30:A32"/>
    <mergeCell ref="A33:A37"/>
    <mergeCell ref="B47:B48"/>
    <mergeCell ref="E47:E48"/>
    <mergeCell ref="A47:A48"/>
  </mergeCells>
  <pageMargins left="0.45" right="0.2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</dc:creator>
  <cp:lastModifiedBy>PSaldatov</cp:lastModifiedBy>
  <cp:lastPrinted>2017-06-27T12:45:02Z</cp:lastPrinted>
  <dcterms:created xsi:type="dcterms:W3CDTF">2017-05-30T11:17:04Z</dcterms:created>
  <dcterms:modified xsi:type="dcterms:W3CDTF">2017-06-27T12:52:26Z</dcterms:modified>
</cp:coreProperties>
</file>